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880" windowHeight="8655" activeTab="0"/>
  </bookViews>
  <sheets>
    <sheet name="English" sheetId="1" r:id="rId1"/>
    <sheet name="Metric" sheetId="2" r:id="rId2"/>
  </sheets>
  <definedNames>
    <definedName name="Manning" localSheetId="1">'Metric'!#REF!</definedName>
    <definedName name="Manning">'English'!#REF!</definedName>
  </definedNames>
  <calcPr fullCalcOnLoad="1"/>
</workbook>
</file>

<file path=xl/sharedStrings.xml><?xml version="1.0" encoding="utf-8"?>
<sst xmlns="http://schemas.openxmlformats.org/spreadsheetml/2006/main" count="14" uniqueCount="11">
  <si>
    <t>n</t>
  </si>
  <si>
    <t>D</t>
  </si>
  <si>
    <t>S</t>
  </si>
  <si>
    <t>ft</t>
  </si>
  <si>
    <t>depth (in)</t>
  </si>
  <si>
    <t>qnorm (cfs)</t>
  </si>
  <si>
    <t>depth (m)</t>
  </si>
  <si>
    <t>vnorm (m/s)</t>
  </si>
  <si>
    <t>qnorm (m³/s)</t>
  </si>
  <si>
    <t>m</t>
  </si>
  <si>
    <t>vnorm (ft/s)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</si>
</sst>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00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0.000000000000000"/>
    <numFmt numFmtId="181" formatCode="0.0000000000000000"/>
    <numFmt numFmtId="182" formatCode="0.00000000000000000"/>
    <numFmt numFmtId="183" formatCode="0.000000000000000000"/>
    <numFmt numFmtId="184" formatCode="0.0000000000000000000"/>
    <numFmt numFmtId="185" formatCode="0.0000000"/>
    <numFmt numFmtId="186" formatCode="0.00000"/>
  </numFmts>
  <fonts count="4">
    <font>
      <sz val="11"/>
      <name val="Book Antiqua"/>
      <family val="0"/>
    </font>
    <font>
      <sz val="8"/>
      <name val="Book Antiqua"/>
      <family val="0"/>
    </font>
    <font>
      <u val="single"/>
      <sz val="11"/>
      <color indexed="12"/>
      <name val="Book Antiqua"/>
      <family val="0"/>
    </font>
    <font>
      <u val="single"/>
      <sz val="11"/>
      <color indexed="36"/>
      <name val="Book Antiqu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7" fontId="0" fillId="0" borderId="0" xfId="0" applyNumberFormat="1" applyAlignment="1">
      <alignment/>
    </xf>
    <xf numFmtId="10" fontId="0" fillId="0" borderId="0" xfId="21" applyNumberFormat="1" applyAlignment="1">
      <alignment/>
    </xf>
    <xf numFmtId="18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0" fontId="0" fillId="0" borderId="0" xfId="21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7"/>
  <sheetViews>
    <sheetView tabSelected="1" workbookViewId="0" topLeftCell="A1">
      <selection activeCell="D7" sqref="D7"/>
    </sheetView>
  </sheetViews>
  <sheetFormatPr defaultColWidth="9.00390625" defaultRowHeight="16.5"/>
  <cols>
    <col min="1" max="1" width="7.00390625" style="0" bestFit="1" customWidth="1"/>
    <col min="2" max="3" width="6.375" style="0" bestFit="1" customWidth="1"/>
  </cols>
  <sheetData>
    <row r="1" spans="1:2" ht="16.5">
      <c r="A1" t="s">
        <v>0</v>
      </c>
      <c r="B1">
        <v>0.013</v>
      </c>
    </row>
    <row r="2" spans="1:3" ht="16.5">
      <c r="A2" t="s">
        <v>1</v>
      </c>
      <c r="B2">
        <v>4</v>
      </c>
      <c r="C2" t="s">
        <v>3</v>
      </c>
    </row>
    <row r="3" spans="1:2" ht="16.5">
      <c r="A3" t="s">
        <v>2</v>
      </c>
      <c r="B3" s="2">
        <v>0.01</v>
      </c>
    </row>
    <row r="7" spans="1:3" s="5" customFormat="1" ht="33">
      <c r="A7" s="5" t="s">
        <v>4</v>
      </c>
      <c r="B7" s="5" t="s">
        <v>10</v>
      </c>
      <c r="C7" s="5" t="s">
        <v>5</v>
      </c>
    </row>
    <row r="8" spans="1:3" ht="16.5">
      <c r="A8">
        <v>12</v>
      </c>
      <c r="B8" s="1">
        <f>Manningv($B$1,hydradius(A8/12,$B$2),$B$3)</f>
        <v>8.00876055736259</v>
      </c>
      <c r="C8" s="1">
        <f>wetarea(A8/12,$B$2)*B8</f>
        <v>19.675438517685187</v>
      </c>
    </row>
    <row r="9" spans="1:3" ht="16.5">
      <c r="A9">
        <v>24</v>
      </c>
      <c r="B9" s="1">
        <f>Manningv($B$1,hydradius(A9/12,$B$2),$B$3)</f>
        <v>11.43014290381739</v>
      </c>
      <c r="C9" s="1">
        <f>wetarea(A9/12,$B$2)*B9</f>
        <v>71.81770795073818</v>
      </c>
    </row>
    <row r="10" spans="1:3" ht="16.5">
      <c r="A10">
        <v>36</v>
      </c>
      <c r="B10" s="1">
        <f>Manningv($B$1,hydradius(A10/12,$B$2),$B$3)</f>
        <v>12.955757196708838</v>
      </c>
      <c r="C10" s="1">
        <f>wetarea(A10/12,$B$2)*B10</f>
        <v>130.97793041789754</v>
      </c>
    </row>
    <row r="11" spans="1:3" ht="16.5">
      <c r="A11">
        <v>48</v>
      </c>
      <c r="B11" s="1">
        <f>Manningv($B$1,hydradius(A11/12,$B$2),$B$3)</f>
        <v>11.43014290381739</v>
      </c>
      <c r="C11" s="1">
        <f>wetarea(A11/12,$B$2)*B11</f>
        <v>143.63541190445673</v>
      </c>
    </row>
    <row r="12" spans="1:3" ht="16.5">
      <c r="A12">
        <v>60</v>
      </c>
      <c r="B12" s="1">
        <f>Manningv($B$1,hydradius(A12/12,$B$2),$B$3)</f>
        <v>11.43014290381739</v>
      </c>
      <c r="C12" s="1">
        <f>wetarea(A12/12,$B$2)*B12</f>
        <v>143.63541190445673</v>
      </c>
    </row>
    <row r="17" ht="16.5">
      <c r="A17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0"/>
  <sheetViews>
    <sheetView workbookViewId="0" topLeftCell="A1">
      <selection activeCell="A1" sqref="A1:IV2"/>
    </sheetView>
  </sheetViews>
  <sheetFormatPr defaultColWidth="9.00390625" defaultRowHeight="16.5"/>
  <cols>
    <col min="1" max="1" width="6.25390625" style="0" bestFit="1" customWidth="1"/>
    <col min="2" max="3" width="6.375" style="0" bestFit="1" customWidth="1"/>
  </cols>
  <sheetData>
    <row r="1" spans="1:2" ht="16.5">
      <c r="A1" t="s">
        <v>0</v>
      </c>
      <c r="B1">
        <v>0.013</v>
      </c>
    </row>
    <row r="2" spans="1:3" ht="16.5">
      <c r="A2" t="s">
        <v>1</v>
      </c>
      <c r="B2" s="4">
        <v>1.2</v>
      </c>
      <c r="C2" t="s">
        <v>9</v>
      </c>
    </row>
    <row r="3" spans="1:2" ht="16.5">
      <c r="A3" t="s">
        <v>2</v>
      </c>
      <c r="B3" s="6">
        <v>0.01</v>
      </c>
    </row>
    <row r="7" spans="1:3" s="5" customFormat="1" ht="33">
      <c r="A7" s="5" t="s">
        <v>6</v>
      </c>
      <c r="B7" s="5" t="s">
        <v>7</v>
      </c>
      <c r="C7" s="5" t="s">
        <v>8</v>
      </c>
    </row>
    <row r="8" spans="1:3" ht="16.5">
      <c r="A8" s="4">
        <v>0.3</v>
      </c>
      <c r="B8" s="1">
        <f>Manningv($B$1,hydradius(A8,$B$2),$B$3,1)</f>
        <v>2.4153745218865157</v>
      </c>
      <c r="C8" s="1">
        <f>wetarea(A8,$B$2)*B8</f>
        <v>0.5340551425649123</v>
      </c>
    </row>
    <row r="9" spans="1:3" ht="16.5">
      <c r="A9" s="4">
        <v>0.6</v>
      </c>
      <c r="B9" s="1">
        <f>Manningv($B$1,hydradius(A9,$B$2),$B$3,1)</f>
        <v>3.447234323534503</v>
      </c>
      <c r="C9" s="1">
        <f>wetarea(A9,$B$2)*B9</f>
        <v>1.9493651389293691</v>
      </c>
    </row>
    <row r="10" spans="1:3" ht="16.5">
      <c r="A10" s="4">
        <v>0.9</v>
      </c>
      <c r="B10" s="1">
        <f>Manningv($B$1,hydradius(A10,$B$2),$B$3,1)</f>
        <v>3.9073467051804833</v>
      </c>
      <c r="C10" s="1">
        <f>wetarea(A10,$B$2)*B10</f>
        <v>3.555165162401807</v>
      </c>
    </row>
    <row r="11" spans="1:3" ht="16.5">
      <c r="A11" s="4">
        <v>1.2</v>
      </c>
      <c r="B11" s="1">
        <f>Manningv($B$1,hydradius(A11,$B$2),$B$3,1)</f>
        <v>3.4472344204285883</v>
      </c>
      <c r="C11" s="1">
        <f>wetarea(A11,$B$2)*B11</f>
        <v>3.898730278951312</v>
      </c>
    </row>
    <row r="12" spans="1:3" ht="16.5">
      <c r="A12" s="4">
        <v>1.5</v>
      </c>
      <c r="B12" s="1">
        <f>Manningv($B$1,hydradius(A12,$B$2),$B$3,1)</f>
        <v>3.4472344204285883</v>
      </c>
      <c r="C12" s="1">
        <f>wetarea(A12,$B$2)*B12</f>
        <v>3.898730278951312</v>
      </c>
    </row>
    <row r="13" ht="16.5">
      <c r="B13" s="1"/>
    </row>
    <row r="14" ht="16.5">
      <c r="B14" s="1"/>
    </row>
    <row r="15" ht="16.5">
      <c r="B15" s="1"/>
    </row>
    <row r="16" ht="16.5">
      <c r="B16" s="1"/>
    </row>
    <row r="17" ht="16.5">
      <c r="B17" s="1"/>
    </row>
    <row r="18" ht="16.5">
      <c r="B18" s="1"/>
    </row>
    <row r="19" ht="16.5">
      <c r="B19" s="1"/>
    </row>
    <row r="20" ht="16.5">
      <c r="B2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PipeCalcs</dc:title>
  <dc:subject>Computation of normal velocity and flow from pipe depth and slope</dc:subject>
  <dc:creator>Mitch Heineman</dc:creator>
  <cp:keywords/>
  <dc:description/>
  <cp:lastModifiedBy>Mitch Heineman</cp:lastModifiedBy>
  <dcterms:created xsi:type="dcterms:W3CDTF">2005-12-15T14:09:12Z</dcterms:created>
  <dcterms:modified xsi:type="dcterms:W3CDTF">2005-12-15T19:06:23Z</dcterms:modified>
  <cp:category/>
  <cp:version/>
  <cp:contentType/>
  <cp:contentStatus/>
</cp:coreProperties>
</file>